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2491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E7" i="1" s="1"/>
  <c r="F7" i="1" s="1"/>
  <c r="D8" i="1"/>
  <c r="D9" i="1"/>
  <c r="D10" i="1"/>
  <c r="D11" i="1"/>
  <c r="E11" i="1" s="1"/>
  <c r="F11" i="1" s="1"/>
  <c r="D12" i="1"/>
  <c r="D13" i="1"/>
  <c r="D14" i="1"/>
  <c r="E13" i="1"/>
  <c r="F13" i="1" s="1"/>
  <c r="E12" i="1"/>
  <c r="F12" i="1" s="1"/>
  <c r="E8" i="1"/>
  <c r="F8" i="1" s="1"/>
  <c r="E6" i="1"/>
  <c r="F6" i="1" s="1"/>
  <c r="D5" i="1"/>
  <c r="E5" i="1"/>
  <c r="F5" i="1" s="1"/>
  <c r="E9" i="1"/>
  <c r="F9" i="1" s="1"/>
  <c r="E10" i="1"/>
  <c r="F10" i="1" s="1"/>
  <c r="E14" i="1"/>
  <c r="F14" i="1" s="1"/>
  <c r="F17" i="1" l="1"/>
  <c r="F18" i="1" s="1"/>
</calcChain>
</file>

<file path=xl/comments1.xml><?xml version="1.0" encoding="utf-8"?>
<comments xmlns="http://schemas.openxmlformats.org/spreadsheetml/2006/main">
  <authors>
    <author>Mark Davies</author>
  </authors>
  <commentList>
    <comment ref="C5" authorId="0">
      <text>
        <r>
          <rPr>
            <sz val="8"/>
            <color indexed="8"/>
            <rFont val="Calibri"/>
            <family val="2"/>
            <scheme val="minor"/>
          </rPr>
          <t>Enter the roster normal hours eg mon-fri 9-5 = 40 hours. Do not include overtime.</t>
        </r>
      </text>
    </comment>
    <comment ref="C6" authorId="0">
      <text>
        <r>
          <rPr>
            <sz val="8"/>
            <color indexed="8"/>
            <rFont val="Calibri"/>
            <family val="2"/>
            <scheme val="minor"/>
          </rPr>
          <t xml:space="preserve">Hours between start time and finish time do not reduce by lunch taken.  E.g. 8am to 5pm = 9 hours.
</t>
        </r>
      </text>
    </comment>
    <comment ref="C7" authorId="0">
      <text>
        <r>
          <rPr>
            <sz val="8"/>
            <color indexed="8"/>
            <rFont val="Calibri"/>
            <family val="2"/>
            <scheme val="minor"/>
          </rPr>
          <t>Include morning, lunch and afternoon breaks.</t>
        </r>
      </text>
    </comment>
    <comment ref="C8" authorId="0">
      <text>
        <r>
          <rPr>
            <sz val="8"/>
            <color indexed="8"/>
            <rFont val="Calibri"/>
            <family val="2"/>
            <scheme val="minor"/>
          </rPr>
          <t>Include total overtime hours only. The fatigue rating takes into consideration the normal hours. E.g. 2 hours per day for 5 days = 10 overtime hours</t>
        </r>
      </text>
    </comment>
    <comment ref="C9" authorId="0">
      <text>
        <r>
          <rPr>
            <sz val="8"/>
            <color indexed="8"/>
            <rFont val="Calibri"/>
            <family val="2"/>
            <scheme val="minor"/>
          </rPr>
          <t>This is based on the likelihood that an individual will be called in outside their normal and overtime hours.</t>
        </r>
      </text>
    </comment>
    <comment ref="C11" authorId="0">
      <text>
        <r>
          <rPr>
            <sz val="8"/>
            <color indexed="8"/>
            <rFont val="Calibri"/>
            <family val="2"/>
            <scheme val="minor"/>
          </rPr>
          <t>Include travel to and from home.  E.g if an individual travels for 1 hour to and from work and has 9 hours at work then the break = 13 hours (24 hours in a day - 9 at work and 2 travelling)</t>
        </r>
      </text>
    </comment>
    <comment ref="C12" authorId="0">
      <text>
        <r>
          <rPr>
            <sz val="8"/>
            <color indexed="8"/>
            <rFont val="Calibri"/>
            <family val="2"/>
            <scheme val="minor"/>
          </rPr>
          <t>Include days not rostered. E.g. weekends = 2</t>
        </r>
      </text>
    </comment>
    <comment ref="C13" authorId="0">
      <text>
        <r>
          <rPr>
            <sz val="8"/>
            <color indexed="8"/>
            <rFont val="Calibri"/>
            <family val="2"/>
            <scheme val="minor"/>
          </rPr>
          <t>Include only where the work patten changes.  E.g. the individual changes from nights to days and back to nights 
= 2 times in a week.</t>
        </r>
      </text>
    </comment>
    <comment ref="C14" authorId="0">
      <text>
        <r>
          <rPr>
            <sz val="8"/>
            <color indexed="8"/>
            <rFont val="Calibri"/>
            <family val="2"/>
            <scheme val="minor"/>
          </rPr>
          <t xml:space="preserve">Include the number of nightshifts
</t>
        </r>
      </text>
    </comment>
  </commentList>
</comments>
</file>

<file path=xl/sharedStrings.xml><?xml version="1.0" encoding="utf-8"?>
<sst xmlns="http://schemas.openxmlformats.org/spreadsheetml/2006/main" count="23" uniqueCount="23">
  <si>
    <t>Questions for a 7 day cycle</t>
  </si>
  <si>
    <t>Data entry</t>
  </si>
  <si>
    <t>Fatigue rating</t>
  </si>
  <si>
    <t>Score</t>
  </si>
  <si>
    <t>Overall Rating</t>
  </si>
  <si>
    <t>Total normal hours worked in a 7 day period</t>
  </si>
  <si>
    <t>Consecutive hours worked in any one shift</t>
  </si>
  <si>
    <t>Number of short breaks taken in a shift</t>
  </si>
  <si>
    <t>Average overtime per 7 day cycle</t>
  </si>
  <si>
    <t>Number of days on call in 7 days</t>
  </si>
  <si>
    <t>Number of night shifts</t>
  </si>
  <si>
    <t>How many hours break between shifts</t>
  </si>
  <si>
    <t>Number of free days in 7 day period</t>
  </si>
  <si>
    <t>Number of changes to the work schedule</t>
  </si>
  <si>
    <t>Total breaks that allow sleep at night</t>
  </si>
  <si>
    <t>Low fatigue score up to 40</t>
  </si>
  <si>
    <t>Fatigue Score</t>
  </si>
  <si>
    <t>Medium Fatigue score greater than 40 less than 80</t>
  </si>
  <si>
    <t xml:space="preserve">Action Required = </t>
  </si>
  <si>
    <t>High Fatigue Greater than 80 less than 100</t>
  </si>
  <si>
    <t>Very High over 100</t>
  </si>
  <si>
    <t>Enter data in light blue cells only</t>
  </si>
  <si>
    <t>Fatigue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</si>
</sst>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1" fillId="4" borderId="2" xfId="0" applyNumberFormat="1" applyFont="1" applyFill="1" applyBorder="1" applyAlignment="1" applyProtection="1">
      <alignment horizontal="center"/>
    </xf>
    <xf numFmtId="0" fontId="2" fillId="5" borderId="1" xfId="0" applyNumberFormat="1" applyFont="1" applyFill="1" applyBorder="1" applyAlignment="1" applyProtection="1"/>
    <xf numFmtId="0" fontId="1" fillId="4" borderId="3" xfId="0" applyNumberFormat="1" applyFont="1" applyFill="1" applyBorder="1" applyAlignment="1" applyProtection="1">
      <alignment horizontal="center"/>
    </xf>
    <xf numFmtId="0" fontId="4" fillId="6" borderId="1" xfId="0" applyNumberFormat="1" applyFont="1" applyFill="1" applyBorder="1" applyAlignment="1" applyProtection="1"/>
    <xf numFmtId="0" fontId="2" fillId="7" borderId="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66FF33"/>
        </patternFill>
      </fill>
    </dxf>
    <dxf>
      <font>
        <b/>
        <i val="0"/>
        <color theme="9" tint="0.59996337778862885"/>
      </font>
      <fill>
        <patternFill>
          <bgColor rgb="FFFF3300"/>
        </patternFill>
      </fill>
    </dxf>
    <dxf>
      <font>
        <color auto="1"/>
      </font>
      <fill>
        <patternFill>
          <bgColor rgb="FF99FF33"/>
        </patternFill>
      </fill>
    </dxf>
    <dxf>
      <font>
        <b/>
        <i val="0"/>
        <color theme="9" tint="0.59996337778862885"/>
      </font>
      <fill>
        <patternFill>
          <bgColor rgb="FFFF3300"/>
        </patternFill>
      </fill>
    </dxf>
    <dxf>
      <font>
        <color auto="1"/>
      </font>
      <fill>
        <patternFill>
          <bgColor rgb="FF99FF33"/>
        </patternFill>
      </fill>
    </dxf>
    <dxf>
      <font>
        <color auto="1"/>
      </font>
      <fill>
        <patternFill>
          <bgColor rgb="FF99FF33"/>
        </patternFill>
      </fill>
    </dxf>
    <dxf>
      <fill>
        <patternFill>
          <bgColor rgb="FF66FF33"/>
        </patternFill>
      </fill>
    </dxf>
    <dxf>
      <font>
        <color auto="1"/>
      </font>
      <fill>
        <patternFill>
          <bgColor rgb="FF99FF33"/>
        </patternFill>
      </fill>
    </dxf>
    <dxf>
      <font>
        <color auto="1"/>
      </font>
      <fill>
        <patternFill>
          <bgColor rgb="FF99FF33"/>
        </patternFill>
      </fill>
    </dxf>
    <dxf>
      <font>
        <color auto="1"/>
      </font>
      <fill>
        <patternFill>
          <bgColor rgb="FF99FF33"/>
        </patternFill>
      </fill>
    </dxf>
  </dxfs>
  <tableStyles count="0" defaultTableStyle="TableStyleMedium2" defaultPivotStyle="PivotStyleLight16"/>
  <colors>
    <mruColors>
      <color rgb="FFFF3300"/>
      <color rgb="FF66FF33"/>
      <color rgb="FF99FF33"/>
      <color rgb="FF73F7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H20" sqref="H20"/>
    </sheetView>
  </sheetViews>
  <sheetFormatPr defaultRowHeight="15" x14ac:dyDescent="0.25"/>
  <cols>
    <col min="2" max="2" width="42" customWidth="1"/>
    <col min="4" max="4" width="15.140625" customWidth="1"/>
    <col min="6" max="6" width="18.5703125" customWidth="1"/>
  </cols>
  <sheetData>
    <row r="2" spans="2:6" ht="20.25" x14ac:dyDescent="0.3">
      <c r="B2" s="18" t="s">
        <v>22</v>
      </c>
      <c r="C2" s="18"/>
      <c r="D2" s="18"/>
      <c r="E2" s="18"/>
      <c r="F2" s="18"/>
    </row>
    <row r="3" spans="2:6" x14ac:dyDescent="0.25">
      <c r="B3" s="1"/>
      <c r="C3" s="2"/>
      <c r="D3" s="2"/>
      <c r="E3" s="2"/>
      <c r="F3" s="2"/>
    </row>
    <row r="4" spans="2:6" x14ac:dyDescent="0.25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x14ac:dyDescent="0.25">
      <c r="B5" s="5" t="s">
        <v>5</v>
      </c>
      <c r="C5" s="6">
        <v>48</v>
      </c>
      <c r="D5" s="7" t="str">
        <f>IF(C5&gt;97,"V",IF(C5&gt;76,"H", IF(C5&gt;56,"M","L")))</f>
        <v>L</v>
      </c>
      <c r="E5" s="2">
        <f>LOOKUP(D5,{"H","L","M","V"},{9,2,5,12})</f>
        <v>2</v>
      </c>
      <c r="F5" s="2">
        <f>E5*2</f>
        <v>4</v>
      </c>
    </row>
    <row r="6" spans="2:6" x14ac:dyDescent="0.25">
      <c r="B6" s="5" t="s">
        <v>6</v>
      </c>
      <c r="C6" s="6">
        <v>5</v>
      </c>
      <c r="D6" s="7" t="str">
        <f>IF(C6&gt;13,"V",IF(C6&gt;11,"H", IF(C6&gt;8,"M","L")))</f>
        <v>L</v>
      </c>
      <c r="E6" s="2">
        <f>LOOKUP(D6,{"H","L","M","V"},{9,2,5,12})</f>
        <v>2</v>
      </c>
      <c r="F6" s="2">
        <f>E6*2</f>
        <v>4</v>
      </c>
    </row>
    <row r="7" spans="2:6" x14ac:dyDescent="0.25">
      <c r="B7" s="5" t="s">
        <v>7</v>
      </c>
      <c r="C7" s="6">
        <v>3</v>
      </c>
      <c r="D7" s="7" t="str">
        <f>IF(C7=0,"V",IF(C7=1,"H", IF(C7=2,"M","L")))</f>
        <v>L</v>
      </c>
      <c r="E7" s="2">
        <f>LOOKUP(D7,{"H","L","M","V"},{9,2,5,12})</f>
        <v>2</v>
      </c>
      <c r="F7" s="2">
        <f>E7*2</f>
        <v>4</v>
      </c>
    </row>
    <row r="8" spans="2:6" x14ac:dyDescent="0.25">
      <c r="B8" s="5" t="s">
        <v>8</v>
      </c>
      <c r="C8" s="6">
        <v>0</v>
      </c>
      <c r="D8" s="7" t="str">
        <f>IF(C8+C5&gt;97,"V",IF(C8+C5&gt;69,"H", IF(C8+C5&gt;56,"M","L")))</f>
        <v>L</v>
      </c>
      <c r="E8" s="2">
        <f>LOOKUP(D8,{"H","L","M","V"},{9,2,5,12})</f>
        <v>2</v>
      </c>
      <c r="F8" s="2">
        <f>E8*2</f>
        <v>4</v>
      </c>
    </row>
    <row r="9" spans="2:6" x14ac:dyDescent="0.25">
      <c r="B9" s="5" t="s">
        <v>9</v>
      </c>
      <c r="C9" s="6">
        <v>0</v>
      </c>
      <c r="D9" s="7" t="str">
        <f>IF(C9&gt;5,"V",IF(C9&gt;3,"H", IF(C9&gt;1,"M","L")))</f>
        <v>L</v>
      </c>
      <c r="E9" s="2">
        <f>LOOKUP(D9,{"H","L","M","V"},{9,2,5,12})</f>
        <v>2</v>
      </c>
      <c r="F9" s="2">
        <f>E9*2</f>
        <v>4</v>
      </c>
    </row>
    <row r="10" spans="2:6" x14ac:dyDescent="0.25">
      <c r="B10" s="5" t="s">
        <v>10</v>
      </c>
      <c r="C10" s="6">
        <v>2</v>
      </c>
      <c r="D10" s="7" t="str">
        <f>IF(C10&gt;5,"V",IF(C10&gt;3,"H", IF(C10&gt;1,"M","L")))</f>
        <v>M</v>
      </c>
      <c r="E10" s="2">
        <f>LOOKUP(D10,{"H","L","M","V"},{9,2,5,12})</f>
        <v>5</v>
      </c>
      <c r="F10" s="2">
        <f>E10*2</f>
        <v>10</v>
      </c>
    </row>
    <row r="11" spans="2:6" x14ac:dyDescent="0.25">
      <c r="B11" s="5" t="s">
        <v>11</v>
      </c>
      <c r="C11" s="6">
        <v>10</v>
      </c>
      <c r="D11" s="7" t="str">
        <f>IF(C11&gt;14,"L",IF(C11&gt;12,"M", IF(C11&gt;10,"H","V")))</f>
        <v>V</v>
      </c>
      <c r="E11" s="2">
        <f>LOOKUP(D11,{"H","L","M","V"},{9,2,5,12})</f>
        <v>12</v>
      </c>
      <c r="F11" s="2">
        <f>E11*2</f>
        <v>24</v>
      </c>
    </row>
    <row r="12" spans="2:6" x14ac:dyDescent="0.25">
      <c r="B12" s="5" t="s">
        <v>12</v>
      </c>
      <c r="C12" s="6">
        <v>3</v>
      </c>
      <c r="D12" s="7" t="str">
        <f>IF(C12&gt;1,"L",IF(C12&gt;2,"M", IF(C12&gt;0,"H","V")))</f>
        <v>L</v>
      </c>
      <c r="E12" s="2">
        <f>LOOKUP(D12,{"H","L","M","V"},{9,2,5,12})</f>
        <v>2</v>
      </c>
      <c r="F12" s="2">
        <f>E12*2</f>
        <v>4</v>
      </c>
    </row>
    <row r="13" spans="2:6" x14ac:dyDescent="0.25">
      <c r="B13" s="5" t="s">
        <v>13</v>
      </c>
      <c r="C13" s="6">
        <v>1</v>
      </c>
      <c r="D13" s="7" t="str">
        <f>IF(C13&gt;5,"V",IF(C13&gt;3,"H", IF(C13&gt;1,"M","L")))</f>
        <v>L</v>
      </c>
      <c r="E13" s="2">
        <f>LOOKUP(D13,{"H","L","M","V"},{9,2,5,12})</f>
        <v>2</v>
      </c>
      <c r="F13" s="2">
        <f>E13*2</f>
        <v>4</v>
      </c>
    </row>
    <row r="14" spans="2:6" x14ac:dyDescent="0.25">
      <c r="B14" s="5" t="s">
        <v>14</v>
      </c>
      <c r="C14" s="6">
        <v>5</v>
      </c>
      <c r="D14" s="7" t="str">
        <f>IF(C14&gt;5,"L",IF(C14&gt;3,"M", IF(C14&gt;1,"H","V")))</f>
        <v>M</v>
      </c>
      <c r="E14" s="2">
        <f>LOOKUP(D14,{"H","L","M","V"},{9,2,5,12})</f>
        <v>5</v>
      </c>
      <c r="F14" s="2">
        <f>E14*2</f>
        <v>10</v>
      </c>
    </row>
    <row r="15" spans="2:6" x14ac:dyDescent="0.25">
      <c r="B15" s="1"/>
      <c r="C15" s="2"/>
      <c r="D15" s="2"/>
      <c r="E15" s="2"/>
      <c r="F15" s="2"/>
    </row>
    <row r="16" spans="2:6" ht="15.75" thickBot="1" x14ac:dyDescent="0.3">
      <c r="B16" s="1"/>
      <c r="C16" s="2"/>
      <c r="D16" s="2"/>
      <c r="E16" s="2"/>
      <c r="F16" s="2"/>
    </row>
    <row r="17" spans="2:6" x14ac:dyDescent="0.25">
      <c r="B17" s="8" t="s">
        <v>15</v>
      </c>
      <c r="C17" s="2"/>
      <c r="D17" s="9" t="s">
        <v>16</v>
      </c>
      <c r="E17" s="9"/>
      <c r="F17" s="10">
        <f>SUM(F5:F16)</f>
        <v>72</v>
      </c>
    </row>
    <row r="18" spans="2:6" ht="15.75" thickBot="1" x14ac:dyDescent="0.3">
      <c r="B18" s="11" t="s">
        <v>17</v>
      </c>
      <c r="C18" s="2"/>
      <c r="D18" s="9" t="s">
        <v>18</v>
      </c>
      <c r="E18" s="9"/>
      <c r="F18" s="12" t="str">
        <f>IF(F17&gt;99,"Stop Roster",IF(F17&gt;79,"Action Required", IF(F17&gt;40,"Monitor Roster","No Action Required")))</f>
        <v>Monitor Roster</v>
      </c>
    </row>
    <row r="19" spans="2:6" ht="15.75" thickBot="1" x14ac:dyDescent="0.3">
      <c r="B19" s="13" t="s">
        <v>19</v>
      </c>
      <c r="C19" s="2"/>
      <c r="D19" s="2"/>
      <c r="E19" s="2"/>
      <c r="F19" s="2"/>
    </row>
    <row r="20" spans="2:6" ht="15.75" thickBot="1" x14ac:dyDescent="0.3">
      <c r="B20" s="14" t="s">
        <v>20</v>
      </c>
      <c r="C20" s="2"/>
      <c r="D20" s="15" t="s">
        <v>21</v>
      </c>
      <c r="E20" s="17"/>
      <c r="F20" s="16"/>
    </row>
  </sheetData>
  <mergeCells count="4">
    <mergeCell ref="B2:F2"/>
    <mergeCell ref="D17:E17"/>
    <mergeCell ref="D18:E18"/>
    <mergeCell ref="D20:F20"/>
  </mergeCells>
  <conditionalFormatting sqref="D5:D14">
    <cfRule type="expression" dxfId="2" priority="3">
      <formula>"L"</formula>
    </cfRule>
    <cfRule type="cellIs" dxfId="1" priority="1" operator="equal">
      <formula>"H"</formula>
    </cfRule>
  </conditionalFormatting>
  <conditionalFormatting sqref="D5">
    <cfRule type="cellIs" dxfId="0" priority="2" operator="equal">
      <formula>"L"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SCIRT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Henry</dc:creator>
  <cp:lastModifiedBy>Dennis Henry</cp:lastModifiedBy>
  <dcterms:created xsi:type="dcterms:W3CDTF">2014-06-20T03:46:35Z</dcterms:created>
  <dcterms:modified xsi:type="dcterms:W3CDTF">2014-06-20T04:01:54Z</dcterms:modified>
</cp:coreProperties>
</file>